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Vủ\BC tháng\BC tới 31 tháng 08\"/>
    </mc:Choice>
  </mc:AlternateContent>
  <xr:revisionPtr revIDLastSave="0" documentId="8_{2F07C5F9-AA0E-44C5-8739-B1C50FC21DDC}" xr6:coauthVersionLast="45" xr6:coauthVersionMax="45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foxz" sheetId="2" state="veryHidden" r:id="rId1"/>
    <sheet name="THU QUY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17" i="1" l="1"/>
  <c r="N16" i="1"/>
  <c r="N15" i="1"/>
  <c r="J20" i="1" l="1"/>
  <c r="H20" i="1"/>
  <c r="K9" i="1"/>
  <c r="K10" i="1"/>
  <c r="K11" i="1"/>
  <c r="K12" i="1"/>
  <c r="K13" i="1"/>
  <c r="K14" i="1"/>
  <c r="K15" i="1"/>
  <c r="K16" i="1"/>
  <c r="K17" i="1"/>
  <c r="K18" i="1"/>
  <c r="K8" i="1"/>
  <c r="F20" i="1" l="1"/>
  <c r="E20" i="1"/>
  <c r="I18" i="1"/>
  <c r="G18" i="1"/>
  <c r="I17" i="1"/>
  <c r="G17" i="1"/>
  <c r="I16" i="1"/>
  <c r="G16" i="1"/>
  <c r="I15" i="1"/>
  <c r="G15" i="1"/>
  <c r="I14" i="1"/>
  <c r="G14" i="1"/>
  <c r="I13" i="1"/>
  <c r="G13" i="1"/>
  <c r="I12" i="1"/>
  <c r="G12" i="1"/>
  <c r="I11" i="1"/>
  <c r="G11" i="1"/>
  <c r="I10" i="1"/>
  <c r="G10" i="1"/>
  <c r="I9" i="1"/>
  <c r="G9" i="1"/>
  <c r="I8" i="1"/>
  <c r="G8" i="1"/>
  <c r="D20" i="1" l="1"/>
  <c r="I20" i="1" s="1"/>
  <c r="C20" i="1"/>
</calcChain>
</file>

<file path=xl/sharedStrings.xml><?xml version="1.0" encoding="utf-8"?>
<sst xmlns="http://schemas.openxmlformats.org/spreadsheetml/2006/main" count="32" uniqueCount="25">
  <si>
    <t>ĐVT: đồng</t>
  </si>
  <si>
    <t>Stt</t>
  </si>
  <si>
    <t>Chỉ tiêu giao</t>
  </si>
  <si>
    <t>Kết quả thực hiện</t>
  </si>
  <si>
    <t>Tên ấp</t>
  </si>
  <si>
    <t>Quỹ Đền ơn đáp nghĩa</t>
  </si>
  <si>
    <t>Quỹ vì người nghèo</t>
  </si>
  <si>
    <t>Ghi chú</t>
  </si>
  <si>
    <t>Đã thu</t>
  </si>
  <si>
    <t>tỷ lệ (%)</t>
  </si>
  <si>
    <t>Ấp 1</t>
  </si>
  <si>
    <t>Ấp 2</t>
  </si>
  <si>
    <t>Ấp Xóm Sở</t>
  </si>
  <si>
    <t>Ấp Bến Gỗ</t>
  </si>
  <si>
    <t>Ấp Tắc Thủ</t>
  </si>
  <si>
    <t>Ấp Đường Đào</t>
  </si>
  <si>
    <t>Ấp Bào Nhàn</t>
  </si>
  <si>
    <t>Ấp Cái Bát</t>
  </si>
  <si>
    <t>Ấp Cây Khô</t>
  </si>
  <si>
    <t>Ấp Xóm Lá</t>
  </si>
  <si>
    <t>Ấp Cây Sộp</t>
  </si>
  <si>
    <t>Thường trực UBND, VP HĐND và UBND; các cơ quan Đảng, Đoàn thể</t>
  </si>
  <si>
    <t>Tổng cộng</t>
  </si>
  <si>
    <t>KẾT QUẢ THU CÁC LOẠI QUỸ NĂM 2026 PHÂN THEO CÁC ẤP QUÝ II NĂM 2026</t>
  </si>
  <si>
    <t>Qũy PCTT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</si>
</sst>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i/>
      <sz val="13"/>
      <color theme="1"/>
      <name val="Times New Roman"/>
      <family val="1"/>
    </font>
    <font>
      <i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2"/>
      <color rgb="FFFF0000"/>
      <name val="Times New Roman"/>
      <family val="1"/>
    </font>
    <font>
      <sz val="11"/>
      <color rgb="FFFF0000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i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5" fillId="0" borderId="0" xfId="0" applyFont="1" applyAlignment="1">
      <alignment horizontal="right"/>
    </xf>
    <xf numFmtId="0" fontId="6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3" fontId="11" fillId="0" borderId="6" xfId="0" applyNumberFormat="1" applyFont="1" applyBorder="1" applyAlignment="1">
      <alignment horizontal="center" vertical="center" wrapText="1"/>
    </xf>
    <xf numFmtId="164" fontId="11" fillId="0" borderId="6" xfId="1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3" fillId="0" borderId="0" xfId="0" applyNumberFormat="1" applyFont="1"/>
    <xf numFmtId="0" fontId="12" fillId="0" borderId="6" xfId="0" applyFont="1" applyBorder="1" applyAlignment="1">
      <alignment horizontal="center" vertical="center" wrapText="1"/>
    </xf>
    <xf numFmtId="0" fontId="13" fillId="0" borderId="0" xfId="0" applyFont="1"/>
    <xf numFmtId="0" fontId="11" fillId="0" borderId="6" xfId="0" applyFont="1" applyBorder="1" applyAlignment="1">
      <alignment vertical="center" wrapText="1"/>
    </xf>
    <xf numFmtId="0" fontId="14" fillId="0" borderId="6" xfId="0" applyFont="1" applyBorder="1" applyAlignment="1">
      <alignment horizontal="center" vertical="center" wrapText="1"/>
    </xf>
    <xf numFmtId="0" fontId="15" fillId="0" borderId="0" xfId="0" applyFont="1"/>
    <xf numFmtId="3" fontId="10" fillId="0" borderId="6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vertical="center" wrapText="1"/>
    </xf>
    <xf numFmtId="3" fontId="16" fillId="0" borderId="6" xfId="0" applyNumberFormat="1" applyFont="1" applyBorder="1" applyAlignment="1">
      <alignment horizontal="right" vertical="center" wrapText="1"/>
    </xf>
    <xf numFmtId="164" fontId="10" fillId="0" borderId="6" xfId="1" applyNumberFormat="1" applyFont="1" applyBorder="1" applyAlignment="1">
      <alignment horizontal="center" vertical="center" wrapText="1"/>
    </xf>
    <xf numFmtId="0" fontId="10" fillId="2" borderId="6" xfId="0" applyFont="1" applyFill="1" applyBorder="1" applyAlignment="1">
      <alignment vertical="center" wrapText="1"/>
    </xf>
    <xf numFmtId="3" fontId="10" fillId="2" borderId="6" xfId="0" applyNumberFormat="1" applyFont="1" applyFill="1" applyBorder="1" applyAlignment="1">
      <alignment horizontal="center" vertical="center" wrapText="1"/>
    </xf>
    <xf numFmtId="164" fontId="10" fillId="2" borderId="6" xfId="1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23"/>
  <sheetViews>
    <sheetView tabSelected="1" workbookViewId="0">
      <selection activeCell="G25" sqref="G25"/>
    </sheetView>
  </sheetViews>
  <sheetFormatPr defaultColWidth="9.125" defaultRowHeight="15" x14ac:dyDescent="0.25"/>
  <cols>
    <col min="1" max="1" width="4.75" style="1" customWidth="1"/>
    <col min="2" max="2" width="29.25" style="1" customWidth="1"/>
    <col min="3" max="3" width="15.875" style="1" customWidth="1"/>
    <col min="4" max="4" width="14.625" style="1" customWidth="1"/>
    <col min="5" max="5" width="13.875" style="1" customWidth="1"/>
    <col min="6" max="6" width="16.25" style="1" customWidth="1"/>
    <col min="7" max="7" width="11.375" style="1" customWidth="1"/>
    <col min="8" max="8" width="14.75" style="1" customWidth="1"/>
    <col min="9" max="9" width="13.125" style="1" customWidth="1"/>
    <col min="10" max="10" width="14.875" style="1" customWidth="1"/>
    <col min="11" max="11" width="12.125" style="1" customWidth="1"/>
    <col min="12" max="12" width="10.75" style="1" customWidth="1"/>
    <col min="13" max="13" width="9.125" style="1"/>
    <col min="14" max="14" width="22.125" style="1" customWidth="1"/>
    <col min="15" max="16384" width="9.125" style="1"/>
  </cols>
  <sheetData>
    <row r="2" spans="1:14" ht="26.25" customHeight="1" x14ac:dyDescent="0.3">
      <c r="A2" s="28" t="s">
        <v>23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4" ht="20.25" customHeigh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4" ht="18.75" x14ac:dyDescent="0.3">
      <c r="L4" s="2" t="s">
        <v>0</v>
      </c>
    </row>
    <row r="5" spans="1:14" ht="24.75" customHeight="1" x14ac:dyDescent="0.25">
      <c r="A5" s="30" t="s">
        <v>1</v>
      </c>
      <c r="B5" s="33" t="s">
        <v>2</v>
      </c>
      <c r="C5" s="34"/>
      <c r="D5" s="34"/>
      <c r="E5" s="34"/>
      <c r="F5" s="33" t="s">
        <v>3</v>
      </c>
      <c r="G5" s="34"/>
      <c r="H5" s="34"/>
      <c r="I5" s="34"/>
      <c r="J5" s="34"/>
      <c r="K5" s="34"/>
      <c r="L5" s="35"/>
    </row>
    <row r="6" spans="1:14" ht="38.25" customHeight="1" x14ac:dyDescent="0.25">
      <c r="A6" s="31"/>
      <c r="B6" s="30" t="s">
        <v>4</v>
      </c>
      <c r="C6" s="30" t="s">
        <v>5</v>
      </c>
      <c r="D6" s="30" t="s">
        <v>6</v>
      </c>
      <c r="E6" s="30" t="s">
        <v>24</v>
      </c>
      <c r="F6" s="25" t="s">
        <v>5</v>
      </c>
      <c r="G6" s="26"/>
      <c r="H6" s="25" t="s">
        <v>6</v>
      </c>
      <c r="I6" s="26"/>
      <c r="J6" s="25" t="s">
        <v>24</v>
      </c>
      <c r="K6" s="26"/>
      <c r="L6" s="3" t="s">
        <v>7</v>
      </c>
    </row>
    <row r="7" spans="1:14" ht="25.5" customHeight="1" x14ac:dyDescent="0.25">
      <c r="A7" s="32"/>
      <c r="B7" s="32"/>
      <c r="C7" s="32"/>
      <c r="D7" s="32"/>
      <c r="E7" s="32"/>
      <c r="F7" s="4" t="s">
        <v>8</v>
      </c>
      <c r="G7" s="5" t="s">
        <v>9</v>
      </c>
      <c r="H7" s="4" t="s">
        <v>8</v>
      </c>
      <c r="I7" s="5" t="s">
        <v>9</v>
      </c>
      <c r="J7" s="4" t="s">
        <v>8</v>
      </c>
      <c r="K7" s="5" t="s">
        <v>9</v>
      </c>
      <c r="L7" s="3"/>
    </row>
    <row r="8" spans="1:14" ht="22.5" customHeight="1" x14ac:dyDescent="0.25">
      <c r="A8" s="6">
        <v>1</v>
      </c>
      <c r="B8" s="7" t="s">
        <v>10</v>
      </c>
      <c r="C8" s="8">
        <v>8000000</v>
      </c>
      <c r="D8" s="8">
        <v>5600000</v>
      </c>
      <c r="E8" s="18">
        <v>4550000</v>
      </c>
      <c r="F8" s="8">
        <v>8000000</v>
      </c>
      <c r="G8" s="9">
        <f>F8/C8*100</f>
        <v>100</v>
      </c>
      <c r="H8" s="8">
        <v>5600000</v>
      </c>
      <c r="I8" s="8">
        <f>H8/D8*100</f>
        <v>100</v>
      </c>
      <c r="J8" s="19">
        <v>4550000</v>
      </c>
      <c r="K8" s="20">
        <f>(J8/E8)*100</f>
        <v>100</v>
      </c>
      <c r="L8" s="4"/>
    </row>
    <row r="9" spans="1:14" s="17" customFormat="1" ht="22.5" customHeight="1" x14ac:dyDescent="0.25">
      <c r="A9" s="10">
        <v>2</v>
      </c>
      <c r="B9" s="15" t="s">
        <v>11</v>
      </c>
      <c r="C9" s="8">
        <v>8000000</v>
      </c>
      <c r="D9" s="8">
        <v>5600000</v>
      </c>
      <c r="E9" s="18">
        <v>3350000</v>
      </c>
      <c r="F9" s="8">
        <v>8500000</v>
      </c>
      <c r="G9" s="9">
        <f>F9/C9*100</f>
        <v>106.25</v>
      </c>
      <c r="H9" s="8">
        <v>6000000</v>
      </c>
      <c r="I9" s="8">
        <f>H9/D9*100</f>
        <v>107.14285714285714</v>
      </c>
      <c r="J9" s="19"/>
      <c r="K9" s="20">
        <f t="shared" ref="K9:K18" si="0">(J9/E9)*100</f>
        <v>0</v>
      </c>
      <c r="L9" s="16"/>
    </row>
    <row r="10" spans="1:14" ht="22.5" customHeight="1" x14ac:dyDescent="0.25">
      <c r="A10" s="6">
        <v>3</v>
      </c>
      <c r="B10" s="7" t="s">
        <v>12</v>
      </c>
      <c r="C10" s="8">
        <v>8000000</v>
      </c>
      <c r="D10" s="8">
        <v>5600000</v>
      </c>
      <c r="E10" s="18">
        <v>4550000</v>
      </c>
      <c r="F10" s="8">
        <v>8800000</v>
      </c>
      <c r="G10" s="9">
        <f>F10/C10*100</f>
        <v>110.00000000000001</v>
      </c>
      <c r="H10" s="8">
        <v>6150000</v>
      </c>
      <c r="I10" s="8">
        <f>H10/D10*100</f>
        <v>109.82142857142858</v>
      </c>
      <c r="J10" s="19"/>
      <c r="K10" s="20">
        <f t="shared" si="0"/>
        <v>0</v>
      </c>
      <c r="L10" s="4"/>
    </row>
    <row r="11" spans="1:14" ht="18.75" x14ac:dyDescent="0.25">
      <c r="A11" s="6">
        <v>4</v>
      </c>
      <c r="B11" s="7" t="s">
        <v>13</v>
      </c>
      <c r="C11" s="8">
        <v>8000000</v>
      </c>
      <c r="D11" s="8">
        <v>5600000</v>
      </c>
      <c r="E11" s="18">
        <v>4400000</v>
      </c>
      <c r="F11" s="8">
        <v>8800000</v>
      </c>
      <c r="G11" s="9">
        <f>F11/C11*100</f>
        <v>110.00000000000001</v>
      </c>
      <c r="H11" s="8">
        <v>6200000</v>
      </c>
      <c r="I11" s="8">
        <f>H11/D11*100</f>
        <v>110.71428571428572</v>
      </c>
      <c r="J11" s="19"/>
      <c r="K11" s="20">
        <f t="shared" si="0"/>
        <v>0</v>
      </c>
      <c r="L11" s="4"/>
    </row>
    <row r="12" spans="1:14" ht="22.5" customHeight="1" x14ac:dyDescent="0.25">
      <c r="A12" s="6">
        <v>5</v>
      </c>
      <c r="B12" s="7" t="s">
        <v>14</v>
      </c>
      <c r="C12" s="8">
        <v>8000000</v>
      </c>
      <c r="D12" s="8">
        <v>5600000</v>
      </c>
      <c r="E12" s="18">
        <v>4600000</v>
      </c>
      <c r="F12" s="8">
        <v>8800000</v>
      </c>
      <c r="G12" s="9">
        <f>F12/C12*100</f>
        <v>110.00000000000001</v>
      </c>
      <c r="H12" s="8">
        <v>6160000</v>
      </c>
      <c r="I12" s="8">
        <f>H12/D12*100</f>
        <v>110.00000000000001</v>
      </c>
      <c r="J12" s="19">
        <v>5100000</v>
      </c>
      <c r="K12" s="20">
        <f t="shared" si="0"/>
        <v>110.86956521739131</v>
      </c>
      <c r="L12" s="4"/>
    </row>
    <row r="13" spans="1:14" s="14" customFormat="1" ht="18.75" x14ac:dyDescent="0.25">
      <c r="A13" s="6">
        <v>6</v>
      </c>
      <c r="B13" s="22" t="s">
        <v>15</v>
      </c>
      <c r="C13" s="23">
        <v>8000000</v>
      </c>
      <c r="D13" s="23">
        <v>5600000</v>
      </c>
      <c r="E13" s="23">
        <v>4250000</v>
      </c>
      <c r="F13" s="23">
        <v>8090000</v>
      </c>
      <c r="G13" s="24">
        <f>F13/C13*100</f>
        <v>101.125</v>
      </c>
      <c r="H13" s="23">
        <v>5600000</v>
      </c>
      <c r="I13" s="23">
        <f>H13/D13*100</f>
        <v>100</v>
      </c>
      <c r="J13" s="19">
        <v>5755000</v>
      </c>
      <c r="K13" s="20">
        <f t="shared" si="0"/>
        <v>135.41176470588235</v>
      </c>
      <c r="L13" s="13"/>
    </row>
    <row r="14" spans="1:14" ht="22.5" customHeight="1" x14ac:dyDescent="0.25">
      <c r="A14" s="6">
        <v>7</v>
      </c>
      <c r="B14" s="7" t="s">
        <v>16</v>
      </c>
      <c r="C14" s="18">
        <v>8000000</v>
      </c>
      <c r="D14" s="18">
        <v>5600000</v>
      </c>
      <c r="E14" s="18">
        <v>3900000</v>
      </c>
      <c r="F14" s="18">
        <v>8220000</v>
      </c>
      <c r="G14" s="21">
        <f>F14/C14*100</f>
        <v>102.75000000000001</v>
      </c>
      <c r="H14" s="18">
        <v>5920000</v>
      </c>
      <c r="I14" s="18">
        <f>H14/D14*100</f>
        <v>105.71428571428572</v>
      </c>
      <c r="J14" s="19"/>
      <c r="K14" s="20">
        <f t="shared" si="0"/>
        <v>0</v>
      </c>
      <c r="L14" s="4"/>
    </row>
    <row r="15" spans="1:14" s="14" customFormat="1" ht="22.5" customHeight="1" x14ac:dyDescent="0.25">
      <c r="A15" s="6">
        <v>8</v>
      </c>
      <c r="B15" s="7" t="s">
        <v>17</v>
      </c>
      <c r="C15" s="18">
        <v>8000000</v>
      </c>
      <c r="D15" s="18">
        <v>5600000</v>
      </c>
      <c r="E15" s="18">
        <v>4500000</v>
      </c>
      <c r="F15" s="18">
        <v>8290000</v>
      </c>
      <c r="G15" s="21">
        <f>F15/C15*100</f>
        <v>103.62499999999999</v>
      </c>
      <c r="H15" s="18">
        <v>5845000</v>
      </c>
      <c r="I15" s="18">
        <f>H15/D15*100</f>
        <v>104.375</v>
      </c>
      <c r="J15" s="19"/>
      <c r="K15" s="20">
        <f t="shared" si="0"/>
        <v>0</v>
      </c>
      <c r="L15" s="13"/>
      <c r="N15" s="14">
        <f>13690-8000</f>
        <v>5690</v>
      </c>
    </row>
    <row r="16" spans="1:14" s="14" customFormat="1" ht="22.5" customHeight="1" x14ac:dyDescent="0.25">
      <c r="A16" s="6">
        <v>9</v>
      </c>
      <c r="B16" s="7" t="s">
        <v>18</v>
      </c>
      <c r="C16" s="18">
        <v>8000000</v>
      </c>
      <c r="D16" s="18">
        <v>5600000</v>
      </c>
      <c r="E16" s="18">
        <v>3950000</v>
      </c>
      <c r="F16" s="18">
        <v>8000000</v>
      </c>
      <c r="G16" s="21">
        <f>F16/C16*100</f>
        <v>100</v>
      </c>
      <c r="H16" s="18">
        <v>1000000</v>
      </c>
      <c r="I16" s="18">
        <f>H16/D16*100</f>
        <v>17.857142857142858</v>
      </c>
      <c r="J16" s="19"/>
      <c r="K16" s="20">
        <f t="shared" si="0"/>
        <v>0</v>
      </c>
      <c r="L16" s="13"/>
      <c r="N16" s="14">
        <f>7940+5755+5750</f>
        <v>19445</v>
      </c>
    </row>
    <row r="17" spans="1:14" ht="22.5" customHeight="1" x14ac:dyDescent="0.25">
      <c r="A17" s="6">
        <v>10</v>
      </c>
      <c r="B17" s="7" t="s">
        <v>19</v>
      </c>
      <c r="C17" s="8">
        <v>8000000</v>
      </c>
      <c r="D17" s="8">
        <v>5600000</v>
      </c>
      <c r="E17" s="18">
        <v>5000000</v>
      </c>
      <c r="F17" s="8">
        <v>8220000</v>
      </c>
      <c r="G17" s="9">
        <f>F17/C17*100</f>
        <v>102.75000000000001</v>
      </c>
      <c r="H17" s="8">
        <v>5920000</v>
      </c>
      <c r="I17" s="8">
        <f>H17/D17*100</f>
        <v>105.71428571428572</v>
      </c>
      <c r="J17" s="19">
        <v>2500000</v>
      </c>
      <c r="K17" s="20">
        <f t="shared" si="0"/>
        <v>50</v>
      </c>
      <c r="L17" s="4"/>
      <c r="N17" s="1">
        <f>19445-8000</f>
        <v>11445</v>
      </c>
    </row>
    <row r="18" spans="1:14" ht="22.5" customHeight="1" x14ac:dyDescent="0.25">
      <c r="A18" s="6">
        <v>11</v>
      </c>
      <c r="B18" s="7" t="s">
        <v>20</v>
      </c>
      <c r="C18" s="8">
        <v>6000000</v>
      </c>
      <c r="D18" s="8">
        <v>4000000</v>
      </c>
      <c r="E18" s="18">
        <v>2850000</v>
      </c>
      <c r="F18" s="8">
        <v>6000000</v>
      </c>
      <c r="G18" s="9">
        <f>F18/C18*100</f>
        <v>100</v>
      </c>
      <c r="H18" s="8">
        <v>4000000</v>
      </c>
      <c r="I18" s="8">
        <f>H18/D18*100</f>
        <v>100</v>
      </c>
      <c r="J18" s="19">
        <v>3050000</v>
      </c>
      <c r="K18" s="20">
        <f t="shared" si="0"/>
        <v>107.01754385964912</v>
      </c>
      <c r="L18" s="4"/>
    </row>
    <row r="19" spans="1:14" ht="70.5" customHeight="1" x14ac:dyDescent="0.25">
      <c r="A19" s="6">
        <v>12</v>
      </c>
      <c r="B19" s="7" t="s">
        <v>21</v>
      </c>
      <c r="C19" s="8">
        <v>240000000</v>
      </c>
      <c r="D19" s="10"/>
      <c r="E19" s="10"/>
      <c r="F19" s="8"/>
      <c r="G19" s="8"/>
      <c r="H19" s="10"/>
      <c r="I19" s="8"/>
      <c r="J19" s="10"/>
      <c r="K19" s="10"/>
      <c r="L19" s="4"/>
    </row>
    <row r="20" spans="1:14" ht="32.25" customHeight="1" x14ac:dyDescent="0.25">
      <c r="A20" s="27" t="s">
        <v>22</v>
      </c>
      <c r="B20" s="27"/>
      <c r="C20" s="11">
        <f t="shared" ref="C20:E20" si="1">SUM(C8:C19)</f>
        <v>326000000</v>
      </c>
      <c r="D20" s="11">
        <f t="shared" si="1"/>
        <v>60000000</v>
      </c>
      <c r="E20" s="11">
        <f t="shared" si="1"/>
        <v>45900000</v>
      </c>
      <c r="F20" s="11">
        <f>SUM(F8:F19)</f>
        <v>89720000</v>
      </c>
      <c r="G20" s="11"/>
      <c r="H20" s="11">
        <f>SUM(H8:H19)</f>
        <v>58395000</v>
      </c>
      <c r="I20" s="8">
        <f>H20/D20*100</f>
        <v>97.324999999999989</v>
      </c>
      <c r="J20" s="11">
        <f>SUM(J12:J18)</f>
        <v>16405000</v>
      </c>
      <c r="K20" s="11"/>
      <c r="L20" s="4"/>
    </row>
    <row r="23" spans="1:14" x14ac:dyDescent="0.25">
      <c r="F23" s="12"/>
    </row>
  </sheetData>
  <mergeCells count="13">
    <mergeCell ref="H6:I6"/>
    <mergeCell ref="J6:K6"/>
    <mergeCell ref="A20:B20"/>
    <mergeCell ref="A2:L2"/>
    <mergeCell ref="A3:L3"/>
    <mergeCell ref="A5:A7"/>
    <mergeCell ref="B5:E5"/>
    <mergeCell ref="F5:L5"/>
    <mergeCell ref="B6:B7"/>
    <mergeCell ref="C6:C7"/>
    <mergeCell ref="D6:D7"/>
    <mergeCell ref="E6:E7"/>
    <mergeCell ref="F6:G6"/>
  </mergeCells>
  <pageMargins left="0.26" right="0.3" top="0.32" bottom="0.5699999999999999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THU QUY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2026-04-02T08:05:28Z</dcterms:created>
  <dcterms:modified xsi:type="dcterms:W3CDTF">2026-09-04T02:57:26Z</dcterms:modified>
</cp:coreProperties>
</file>